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28800" windowHeight="12210" tabRatio="704"/>
  </bookViews>
  <sheets>
    <sheet name="สรุป" sheetId="5" r:id="rId1"/>
    <sheet name="1.งานบุคคล" sheetId="4" r:id="rId2"/>
    <sheet name="2.งานสารบรรณ" sheetId="1" r:id="rId3"/>
    <sheet name="3.งานพัสดุ" sheetId="3" r:id="rId4"/>
    <sheet name="4.งานการเงิน" sheetId="2" r:id="rId5"/>
    <sheet name="6.งานทะเบียน" sheetId="6" r:id="rId6"/>
    <sheet name="7.เอกสาร ยานพาหนะ" sheetId="7" r:id="rId7"/>
    <sheet name="8.งานประเมินผล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5" l="1"/>
  <c r="G17" i="2"/>
  <c r="C17" i="8"/>
  <c r="G16" i="8"/>
  <c r="G8" i="8"/>
  <c r="G17" i="8" s="1"/>
  <c r="B24" i="5" l="1"/>
  <c r="B18" i="5"/>
  <c r="B17" i="5"/>
  <c r="B16" i="5"/>
  <c r="B15" i="5"/>
  <c r="B11" i="5"/>
  <c r="G8" i="7"/>
  <c r="G17" i="7" s="1"/>
  <c r="C17" i="7"/>
  <c r="G16" i="7"/>
  <c r="G8" i="6"/>
  <c r="G12" i="6" s="1"/>
  <c r="B23" i="5" s="1"/>
  <c r="G11" i="6"/>
  <c r="G11" i="3"/>
  <c r="B13" i="5" s="1"/>
  <c r="G21" i="1"/>
  <c r="G7" i="4"/>
  <c r="B9" i="5" s="1"/>
  <c r="C7" i="2" l="1"/>
  <c r="C14" i="1" l="1"/>
  <c r="E15" i="2" l="1"/>
  <c r="C20" i="1" l="1"/>
  <c r="B27" i="5" l="1"/>
</calcChain>
</file>

<file path=xl/sharedStrings.xml><?xml version="1.0" encoding="utf-8"?>
<sst xmlns="http://schemas.openxmlformats.org/spreadsheetml/2006/main" count="162" uniqueCount="82">
  <si>
    <t>รายการ</t>
  </si>
  <si>
    <t>ค่าวัสดุ</t>
  </si>
  <si>
    <t>ค่าครุภัณฑ์</t>
  </si>
  <si>
    <t>ค่าใช้จ่ายกลาง</t>
  </si>
  <si>
    <t>ค่าตอบแทน</t>
  </si>
  <si>
    <t>ค่าใช้สอย</t>
  </si>
  <si>
    <t>งบประมาณที่ขอตั้ง</t>
  </si>
  <si>
    <t xml:space="preserve">งานสารบรรณ </t>
  </si>
  <si>
    <t>ลำดับ</t>
  </si>
  <si>
    <t>ค่าตอบแทนการปฏบัติงานนอกเวลา</t>
  </si>
  <si>
    <t>ค่าอาหารในการจัดกิจกรรม</t>
  </si>
  <si>
    <t>2.1 ประชุมประจำเดือนโรงเรียน</t>
  </si>
  <si>
    <t>2.2 ประชุมเชิงปฏิบัติการ</t>
  </si>
  <si>
    <t>2.3 ประชุมฝ่ายบริหาร</t>
  </si>
  <si>
    <t>1.1 ปฏิบัติงานเร่งด่วนนอกเวลาราชการ</t>
  </si>
  <si>
    <t>ค่าวัสดุสำนักงาน</t>
  </si>
  <si>
    <t>รวมเป็นเงินทั้งสิ้น</t>
  </si>
  <si>
    <t>ค่าใช้จ่ายเกี่ยวกับธนาคาร</t>
  </si>
  <si>
    <t>ค่าสาธารณูปโภค</t>
  </si>
  <si>
    <t>ค่าไฟ (800,000x12)</t>
  </si>
  <si>
    <t>ค่าน้ำประปา (40,000x12)</t>
  </si>
  <si>
    <t>ค่าโทรศัพท์ (2,500x12)</t>
  </si>
  <si>
    <t>ค่าอาหารว่าง (เบิกจากจัดเลี้ยง)</t>
  </si>
  <si>
    <t>งานพัสดุ</t>
  </si>
  <si>
    <t>ค่าวัสดุสำนักงาน (กองกลางโรงเรียน)</t>
  </si>
  <si>
    <t>ค่าวัสดุการศึกษา (กองกลางโรงเรียน)</t>
  </si>
  <si>
    <t>งานบุคคล</t>
  </si>
  <si>
    <t>ค่าตอบแทนปฏิบัติงานนอกเวลา (สำหรับปฏิบัติงานช่วงปิดงบประมาณ)</t>
  </si>
  <si>
    <t>ค่าตอบแทนอื่นๆ (คณะกรรมการตรวจรับอาคารและ คณะกรมการผู้ควบคุมงาน 12 คน)</t>
  </si>
  <si>
    <t>ค่าซ่อมแซมครุภัณฑ์ (ทั้งโรงเรียน) ยกเว้นฝ่ายพัฒนากายภาพ</t>
  </si>
  <si>
    <t>รวม</t>
  </si>
  <si>
    <t>กิจกรรม work shop ประจำปีการศึกษา (ส่วนกลาง)</t>
  </si>
  <si>
    <t>งบประมาณ</t>
  </si>
  <si>
    <t>ฝ่ายบริหาร</t>
  </si>
  <si>
    <t>ทุนการศึกษาบุคลากร</t>
  </si>
  <si>
    <t>งานสารบรรณ</t>
  </si>
  <si>
    <t xml:space="preserve">  พัฒนาบุคลากรสายสนับสนุน</t>
  </si>
  <si>
    <t>ค่าหนังสือเรียน</t>
  </si>
  <si>
    <t>ค่าอุปกรณ์การเรียน</t>
  </si>
  <si>
    <t>ค่าเครื่องแบบนักเรียน</t>
  </si>
  <si>
    <t>ค่าตอบแทนเงินประจำตำแหน่งรอง, ผู้ช่วยผู้อำนวยการ (ทั้งปี)</t>
  </si>
  <si>
    <t>ค่าตอบแทนเงินประจำตำแหน่งหัวหน้างาน, หัวหน้าหมวด (ทั้งปี)</t>
  </si>
  <si>
    <t>ที่ขอตั้ง ปี 2570</t>
  </si>
  <si>
    <t xml:space="preserve">  </t>
  </si>
  <si>
    <t>ปีงบประมาณ 2570</t>
  </si>
  <si>
    <t xml:space="preserve">                     </t>
  </si>
  <si>
    <t>ปีงบประมาณ 2570 เงินแผ่นดินและเงินรายได้ ระหว่าง 1 ตุลาคม 2569 - 30  กันยายน  2570</t>
  </si>
  <si>
    <t xml:space="preserve">  ปีงบประมาณ 2570 เงินสมาคมครูและผู้ปกครองฯ ระหว่าง 1 กรกฎาคม 2569 - 30  มิถุนายน  2570            </t>
  </si>
  <si>
    <t>ค่าตอบแทนโบนัสประจำปี (สายปฏิบัติการ)</t>
  </si>
  <si>
    <t>งานการเงินและบัญชี</t>
  </si>
  <si>
    <t>งานแผนและงบประมาณ</t>
  </si>
  <si>
    <t>ค่าตอบแทนการปฏิบัติงานนอกเวลา</t>
  </si>
  <si>
    <t>โต๊ะทำงาน 4 ฟุต 6 ตัวๆละ 11,700</t>
  </si>
  <si>
    <t>อบรมงานสารบรรณ</t>
  </si>
  <si>
    <t>ค่าตอบแทนวิทยากร</t>
  </si>
  <si>
    <t>เก้าอี้สำนักงาน 3 ตัวๆ ละ 2,600</t>
  </si>
  <si>
    <t>ค่าตอบแทนสาขาขาดแคลน (53,000 บาท/เดือน * 12 เดือน)</t>
  </si>
  <si>
    <t>งานทะเบียนและประวัตินักเรียน</t>
  </si>
  <si>
    <t>1. ทะเบียนและประวัตินักเรียน</t>
  </si>
  <si>
    <t>ค่าบัตรบุคลากร บัตรนิสิต 
บัตรนักเรียน และบัตรผู้ปกครอง)</t>
  </si>
  <si>
    <t>2. กิจกรรมการรายงานตัวนักเรียนขึ้นชั้นใหม่</t>
  </si>
  <si>
    <t>ค่าอาหารและอาหารว่าง</t>
  </si>
  <si>
    <t>งานเอกสารงานพิมพ์และยานพาหนะ</t>
  </si>
  <si>
    <t>1.งานเอกสารงานพิมพ์</t>
  </si>
  <si>
    <t>ค่าวัสดุซ่อมแซม</t>
  </si>
  <si>
    <t>2.งานยานพาหนะ</t>
  </si>
  <si>
    <t>ค่าน้ำมัน</t>
  </si>
  <si>
    <t>ค่าต่อภาษี ต่อทะเบียน ประกัน บำรุง</t>
  </si>
  <si>
    <t>บำรุงรักษารถยนต์ อุปกรณ์ต่างๆ</t>
  </si>
  <si>
    <t>ค่าธรรมเนียมทางด่วน+ค่าที่จอดรถ</t>
  </si>
  <si>
    <t>ค่าตอบแทนปฏิบัติงานนอกเวลาคนขับรถ</t>
  </si>
  <si>
    <t xml:space="preserve">ค่าจ้างเหมาต่างๆ </t>
  </si>
  <si>
    <t>งานเอกสารการพิมพ์และยานพาหนะ</t>
  </si>
  <si>
    <t>งานสวัสดิการร้านค้า</t>
  </si>
  <si>
    <t xml:space="preserve">  ค่าหนังสือเรียน</t>
  </si>
  <si>
    <t xml:space="preserve">  ค่าอุปกรณ์การเรียน</t>
  </si>
  <si>
    <t xml:space="preserve">  ค่าเครื่องแบบนักเรียน</t>
  </si>
  <si>
    <t xml:space="preserve">  ค่าสาธารณูปโภค</t>
  </si>
  <si>
    <t xml:space="preserve">  เงินประจำตำแหน่งผู้บริหาร (จ่ายหมดทั้งปี)</t>
  </si>
  <si>
    <t xml:space="preserve">  ค่าตอบแทนหัวหน้างาน</t>
  </si>
  <si>
    <t xml:space="preserve">  เงินสาขาขาดแคลน (จ่ายหมดทั้งปี)</t>
  </si>
  <si>
    <t>งานประเมินผลการปฏิบัติงานของบุคลากร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</si>
</sst>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6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6" fontId="1" fillId="0" borderId="2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6" fontId="1" fillId="0" borderId="1" xfId="1" applyNumberFormat="1" applyFont="1" applyBorder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6" fontId="1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6" fontId="4" fillId="0" borderId="2" xfId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6" fontId="1" fillId="0" borderId="7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66" fontId="1" fillId="0" borderId="2" xfId="1" applyNumberFormat="1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6" fontId="6" fillId="0" borderId="2" xfId="1" applyNumberFormat="1" applyFont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4" fillId="5" borderId="10" xfId="1" applyNumberFormat="1" applyFont="1" applyFill="1" applyBorder="1" applyAlignment="1">
      <alignment horizontal="center" vertical="center"/>
    </xf>
    <xf numFmtId="166" fontId="4" fillId="5" borderId="11" xfId="1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3" fontId="1" fillId="4" borderId="14" xfId="0" applyNumberFormat="1" applyFont="1" applyFill="1" applyBorder="1" applyAlignment="1">
      <alignment horizontal="center" vertical="center" wrapText="1"/>
    </xf>
    <xf numFmtId="166" fontId="1" fillId="4" borderId="14" xfId="1" applyNumberFormat="1" applyFont="1" applyFill="1" applyBorder="1" applyAlignment="1">
      <alignment horizontal="center" vertical="center"/>
    </xf>
    <xf numFmtId="166" fontId="1" fillId="4" borderId="13" xfId="1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6" fontId="4" fillId="0" borderId="11" xfId="1" applyNumberFormat="1" applyFont="1" applyBorder="1" applyAlignment="1">
      <alignment horizontal="center" vertical="center"/>
    </xf>
    <xf numFmtId="0" fontId="1" fillId="0" borderId="0" xfId="0" applyFont="1" applyFill="1"/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49" fontId="9" fillId="0" borderId="1" xfId="0" applyNumberFormat="1" applyFont="1" applyFill="1" applyBorder="1" applyAlignment="1">
      <alignment horizontal="left" vertical="center" wrapText="1"/>
    </xf>
    <xf numFmtId="164" fontId="9" fillId="0" borderId="1" xfId="1" applyNumberFormat="1" applyFont="1" applyFill="1" applyBorder="1"/>
    <xf numFmtId="49" fontId="6" fillId="0" borderId="1" xfId="0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164" fontId="4" fillId="0" borderId="15" xfId="0" applyNumberFormat="1" applyFont="1" applyFill="1" applyBorder="1"/>
    <xf numFmtId="166" fontId="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6" fontId="6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66" fontId="4" fillId="7" borderId="1" xfId="1" applyNumberFormat="1" applyFont="1" applyFill="1" applyBorder="1" applyAlignment="1">
      <alignment horizontal="center" vertical="center"/>
    </xf>
    <xf numFmtId="166" fontId="4" fillId="7" borderId="1" xfId="1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166" fontId="1" fillId="0" borderId="16" xfId="1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166" fontId="1" fillId="0" borderId="17" xfId="1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166" fontId="1" fillId="0" borderId="18" xfId="1" applyNumberFormat="1" applyFont="1" applyBorder="1" applyAlignment="1">
      <alignment horizontal="center" vertical="center"/>
    </xf>
    <xf numFmtId="166" fontId="4" fillId="7" borderId="2" xfId="1" applyNumberFormat="1" applyFont="1" applyFill="1" applyBorder="1" applyAlignment="1">
      <alignment horizontal="center" vertical="center"/>
    </xf>
    <xf numFmtId="167" fontId="4" fillId="7" borderId="2" xfId="1" applyNumberFormat="1" applyFont="1" applyFill="1" applyBorder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6" fontId="1" fillId="0" borderId="1" xfId="1" applyNumberFormat="1" applyFont="1" applyBorder="1" applyAlignment="1">
      <alignment horizontal="left" vertical="center" indent="2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6" fontId="9" fillId="0" borderId="1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vertical="center"/>
    </xf>
    <xf numFmtId="167" fontId="1" fillId="0" borderId="0" xfId="1" applyNumberFormat="1" applyFont="1" applyAlignment="1">
      <alignment horizontal="left" vertical="center" indent="2"/>
    </xf>
    <xf numFmtId="0" fontId="4" fillId="7" borderId="2" xfId="1" applyNumberFormat="1" applyFont="1" applyFill="1" applyBorder="1" applyAlignment="1">
      <alignment horizontal="left" vertical="center" indent="2"/>
    </xf>
    <xf numFmtId="0" fontId="1" fillId="0" borderId="2" xfId="1" applyNumberFormat="1" applyFont="1" applyBorder="1" applyAlignment="1">
      <alignment horizontal="left" vertical="center" indent="2"/>
    </xf>
    <xf numFmtId="166" fontId="1" fillId="0" borderId="11" xfId="1" applyNumberFormat="1" applyFont="1" applyBorder="1" applyAlignment="1">
      <alignment horizontal="center" vertical="center"/>
    </xf>
    <xf numFmtId="166" fontId="1" fillId="0" borderId="2" xfId="1" applyNumberFormat="1" applyFont="1" applyBorder="1" applyAlignment="1">
      <alignment horizontal="left" vertical="center" indent="2"/>
    </xf>
    <xf numFmtId="0" fontId="1" fillId="0" borderId="0" xfId="1" applyNumberFormat="1" applyFont="1" applyAlignment="1">
      <alignment horizontal="left" vertical="center" indent="2"/>
    </xf>
    <xf numFmtId="166" fontId="4" fillId="3" borderId="3" xfId="1" applyNumberFormat="1" applyFont="1" applyFill="1" applyBorder="1" applyAlignment="1">
      <alignment horizontal="center" vertical="center"/>
    </xf>
    <xf numFmtId="166" fontId="4" fillId="3" borderId="4" xfId="1" applyNumberFormat="1" applyFont="1" applyFill="1" applyBorder="1" applyAlignment="1">
      <alignment horizontal="center" vertical="center"/>
    </xf>
    <xf numFmtId="166" fontId="4" fillId="3" borderId="5" xfId="1" applyNumberFormat="1" applyFont="1" applyFill="1" applyBorder="1" applyAlignment="1">
      <alignment horizontal="center" vertical="center"/>
    </xf>
    <xf numFmtId="166" fontId="4" fillId="7" borderId="1" xfId="1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vertical="center"/>
    </xf>
    <xf numFmtId="166" fontId="4" fillId="3" borderId="4" xfId="1" applyNumberFormat="1" applyFont="1" applyFill="1" applyBorder="1" applyAlignment="1">
      <alignment vertical="center"/>
    </xf>
    <xf numFmtId="166" fontId="4" fillId="3" borderId="5" xfId="1" applyNumberFormat="1" applyFont="1" applyFill="1" applyBorder="1" applyAlignment="1">
      <alignment vertical="center"/>
    </xf>
    <xf numFmtId="166" fontId="11" fillId="5" borderId="9" xfId="1" applyNumberFormat="1" applyFont="1" applyFill="1" applyBorder="1" applyAlignment="1">
      <alignment vertical="center" wrapText="1"/>
    </xf>
    <xf numFmtId="166" fontId="11" fillId="5" borderId="10" xfId="1" applyNumberFormat="1" applyFont="1" applyFill="1" applyBorder="1" applyAlignment="1">
      <alignment vertical="center" wrapText="1"/>
    </xf>
    <xf numFmtId="166" fontId="11" fillId="5" borderId="11" xfId="1" applyNumberFormat="1" applyFont="1" applyFill="1" applyBorder="1" applyAlignment="1">
      <alignment vertical="center" wrapText="1"/>
    </xf>
    <xf numFmtId="166" fontId="4" fillId="5" borderId="9" xfId="1" applyNumberFormat="1" applyFont="1" applyFill="1" applyBorder="1" applyAlignment="1">
      <alignment vertical="center"/>
    </xf>
    <xf numFmtId="166" fontId="4" fillId="5" borderId="10" xfId="1" applyNumberFormat="1" applyFont="1" applyFill="1" applyBorder="1" applyAlignment="1">
      <alignment vertical="center"/>
    </xf>
    <xf numFmtId="166" fontId="4" fillId="5" borderId="11" xfId="1" applyNumberFormat="1" applyFont="1" applyFill="1" applyBorder="1" applyAlignment="1">
      <alignment vertical="center"/>
    </xf>
    <xf numFmtId="166" fontId="4" fillId="7" borderId="1" xfId="1" applyNumberFormat="1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6" fontId="4" fillId="7" borderId="1" xfId="1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166" fontId="7" fillId="5" borderId="9" xfId="1" applyNumberFormat="1" applyFont="1" applyFill="1" applyBorder="1" applyAlignment="1">
      <alignment horizontal="center" vertical="center"/>
    </xf>
    <xf numFmtId="166" fontId="7" fillId="5" borderId="10" xfId="1" applyNumberFormat="1" applyFont="1" applyFill="1" applyBorder="1" applyAlignment="1">
      <alignment horizontal="center" vertical="center"/>
    </xf>
    <xf numFmtId="166" fontId="7" fillId="5" borderId="11" xfId="1" applyNumberFormat="1" applyFont="1" applyFill="1" applyBorder="1" applyAlignment="1">
      <alignment horizontal="center" vertical="center"/>
    </xf>
    <xf numFmtId="166" fontId="4" fillId="5" borderId="9" xfId="1" applyNumberFormat="1" applyFont="1" applyFill="1" applyBorder="1" applyAlignment="1">
      <alignment horizontal="center" vertical="center"/>
    </xf>
    <xf numFmtId="166" fontId="4" fillId="5" borderId="10" xfId="1" applyNumberFormat="1" applyFont="1" applyFill="1" applyBorder="1" applyAlignment="1">
      <alignment horizontal="center" vertical="center"/>
    </xf>
    <xf numFmtId="166" fontId="4" fillId="5" borderId="11" xfId="1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8"/>
  <sheetViews>
    <sheetView tabSelected="1" view="pageBreakPreview" topLeftCell="A4" zoomScaleNormal="100" zoomScaleSheetLayoutView="100" workbookViewId="0">
      <selection activeCell="A16" sqref="A16:A17"/>
    </sheetView>
  </sheetViews>
  <sheetFormatPr defaultRowHeight="21" x14ac:dyDescent="0.35"/>
  <cols>
    <col min="1" max="1" width="64.140625" style="43" customWidth="1"/>
    <col min="2" max="2" width="22" style="43" customWidth="1"/>
    <col min="3" max="16384" width="9.140625" style="43"/>
  </cols>
  <sheetData>
    <row r="1" spans="1:2" ht="26.25" x14ac:dyDescent="0.4">
      <c r="A1" s="108" t="s">
        <v>33</v>
      </c>
      <c r="B1" s="108"/>
    </row>
    <row r="2" spans="1:2" ht="26.25" x14ac:dyDescent="0.4">
      <c r="A2" s="108" t="s">
        <v>44</v>
      </c>
      <c r="B2" s="108"/>
    </row>
    <row r="3" spans="1:2" x14ac:dyDescent="0.35">
      <c r="A3" s="104" t="s">
        <v>46</v>
      </c>
      <c r="B3" s="104"/>
    </row>
    <row r="4" spans="1:2" x14ac:dyDescent="0.35">
      <c r="A4" s="105" t="s">
        <v>47</v>
      </c>
      <c r="B4" s="105"/>
    </row>
    <row r="5" spans="1:2" x14ac:dyDescent="0.35">
      <c r="A5" s="59"/>
      <c r="B5" s="59"/>
    </row>
    <row r="6" spans="1:2" x14ac:dyDescent="0.35">
      <c r="A6" s="106" t="s">
        <v>0</v>
      </c>
      <c r="B6" s="60" t="s">
        <v>32</v>
      </c>
    </row>
    <row r="7" spans="1:2" x14ac:dyDescent="0.35">
      <c r="A7" s="107"/>
      <c r="B7" s="61" t="s">
        <v>42</v>
      </c>
    </row>
    <row r="8" spans="1:2" x14ac:dyDescent="0.35">
      <c r="A8" s="56" t="s">
        <v>33</v>
      </c>
      <c r="B8" s="45" t="s">
        <v>43</v>
      </c>
    </row>
    <row r="9" spans="1:2" x14ac:dyDescent="0.35">
      <c r="A9" s="44" t="s">
        <v>26</v>
      </c>
      <c r="B9" s="47">
        <f>+'1.งานบุคคล'!G7</f>
        <v>275000</v>
      </c>
    </row>
    <row r="10" spans="1:2" hidden="1" x14ac:dyDescent="0.35">
      <c r="A10" s="46" t="s">
        <v>34</v>
      </c>
      <c r="B10" s="47"/>
    </row>
    <row r="11" spans="1:2" x14ac:dyDescent="0.35">
      <c r="A11" s="44" t="s">
        <v>35</v>
      </c>
      <c r="B11" s="47">
        <f>+'2.งานสารบรรณ'!G21</f>
        <v>420000</v>
      </c>
    </row>
    <row r="12" spans="1:2" hidden="1" x14ac:dyDescent="0.35">
      <c r="A12" s="48" t="s">
        <v>36</v>
      </c>
      <c r="B12" s="49"/>
    </row>
    <row r="13" spans="1:2" x14ac:dyDescent="0.35">
      <c r="A13" s="44" t="s">
        <v>23</v>
      </c>
      <c r="B13" s="47">
        <f>+'3.งานพัสดุ'!G11</f>
        <v>1828000</v>
      </c>
    </row>
    <row r="14" spans="1:2" x14ac:dyDescent="0.35">
      <c r="A14" s="44" t="s">
        <v>49</v>
      </c>
      <c r="B14" s="47">
        <f>+'4.งานการเงิน'!G17-B15-B16-B17-B18</f>
        <v>7930600</v>
      </c>
    </row>
    <row r="15" spans="1:2" x14ac:dyDescent="0.35">
      <c r="A15" s="48" t="s">
        <v>74</v>
      </c>
      <c r="B15" s="49">
        <f>+'4.งานการเงิน'!D8</f>
        <v>1336500</v>
      </c>
    </row>
    <row r="16" spans="1:2" x14ac:dyDescent="0.35">
      <c r="A16" s="48" t="s">
        <v>75</v>
      </c>
      <c r="B16" s="49">
        <f>+'4.งานการเงิน'!D9</f>
        <v>848400</v>
      </c>
    </row>
    <row r="17" spans="1:2" x14ac:dyDescent="0.35">
      <c r="A17" s="48" t="s">
        <v>76</v>
      </c>
      <c r="B17" s="49">
        <f>+'4.งานการเงิน'!D10</f>
        <v>795500</v>
      </c>
    </row>
    <row r="18" spans="1:2" x14ac:dyDescent="0.35">
      <c r="A18" s="48" t="s">
        <v>77</v>
      </c>
      <c r="B18" s="49">
        <f>+'4.งานการเงิน'!F11+'4.งานการเงิน'!F12+'4.งานการเงิน'!F13</f>
        <v>10110000</v>
      </c>
    </row>
    <row r="19" spans="1:2" hidden="1" x14ac:dyDescent="0.35">
      <c r="A19" s="46" t="s">
        <v>78</v>
      </c>
      <c r="B19" s="47"/>
    </row>
    <row r="20" spans="1:2" hidden="1" x14ac:dyDescent="0.35">
      <c r="A20" s="46" t="s">
        <v>79</v>
      </c>
      <c r="B20" s="47"/>
    </row>
    <row r="21" spans="1:2" hidden="1" x14ac:dyDescent="0.35">
      <c r="A21" s="46" t="s">
        <v>80</v>
      </c>
      <c r="B21" s="47"/>
    </row>
    <row r="22" spans="1:2" x14ac:dyDescent="0.35">
      <c r="A22" s="44" t="s">
        <v>50</v>
      </c>
      <c r="B22" s="47">
        <v>0</v>
      </c>
    </row>
    <row r="23" spans="1:2" x14ac:dyDescent="0.35">
      <c r="A23" s="44" t="s">
        <v>57</v>
      </c>
      <c r="B23" s="47">
        <f>+'6.งานทะเบียน'!G12</f>
        <v>280000</v>
      </c>
    </row>
    <row r="24" spans="1:2" x14ac:dyDescent="0.35">
      <c r="A24" s="44" t="s">
        <v>72</v>
      </c>
      <c r="B24" s="47">
        <f>+'7.เอกสาร ยานพาหนะ'!G17</f>
        <v>980000</v>
      </c>
    </row>
    <row r="25" spans="1:2" x14ac:dyDescent="0.35">
      <c r="A25" s="44" t="s">
        <v>73</v>
      </c>
      <c r="B25" s="47"/>
    </row>
    <row r="26" spans="1:2" x14ac:dyDescent="0.35">
      <c r="A26" s="103" t="s">
        <v>81</v>
      </c>
      <c r="B26" s="47"/>
    </row>
    <row r="27" spans="1:2" ht="21.75" thickBot="1" x14ac:dyDescent="0.4">
      <c r="A27" s="50" t="s">
        <v>30</v>
      </c>
      <c r="B27" s="51">
        <f>SUM(B9:B26)</f>
        <v>24804000</v>
      </c>
    </row>
    <row r="28" spans="1:2" ht="21.75" thickTop="1" x14ac:dyDescent="0.35"/>
  </sheetData>
  <mergeCells count="5">
    <mergeCell ref="A3:B3"/>
    <mergeCell ref="A4:B4"/>
    <mergeCell ref="A6:A7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110" zoomScaleNormal="110" workbookViewId="0">
      <selection activeCell="I17" sqref="I17"/>
    </sheetView>
  </sheetViews>
  <sheetFormatPr defaultRowHeight="24.75" customHeight="1" x14ac:dyDescent="0.25"/>
  <cols>
    <col min="1" max="1" width="5" style="1" customWidth="1"/>
    <col min="2" max="2" width="34.7109375" style="1" customWidth="1"/>
    <col min="3" max="3" width="12" style="7" bestFit="1" customWidth="1"/>
    <col min="4" max="4" width="10.5703125" style="7" bestFit="1" customWidth="1"/>
    <col min="5" max="5" width="9.42578125" style="7" bestFit="1" customWidth="1"/>
    <col min="6" max="6" width="11.42578125" style="7" bestFit="1" customWidth="1"/>
    <col min="7" max="7" width="14.7109375" style="7" bestFit="1" customWidth="1"/>
    <col min="8" max="8" width="9.140625" style="1" customWidth="1"/>
    <col min="9" max="16384" width="9.140625" style="1"/>
  </cols>
  <sheetData>
    <row r="1" spans="1:7" ht="24.75" customHeight="1" x14ac:dyDescent="0.25">
      <c r="A1" s="109" t="s">
        <v>26</v>
      </c>
      <c r="B1" s="109"/>
      <c r="C1" s="109"/>
      <c r="D1" s="109"/>
      <c r="E1" s="109"/>
      <c r="F1" s="109"/>
      <c r="G1" s="109"/>
    </row>
    <row r="2" spans="1:7" ht="24.75" customHeight="1" x14ac:dyDescent="0.25">
      <c r="A2" s="110" t="s">
        <v>44</v>
      </c>
      <c r="B2" s="110"/>
      <c r="C2" s="110"/>
      <c r="D2" s="110"/>
      <c r="E2" s="110"/>
      <c r="F2" s="110"/>
      <c r="G2" s="110"/>
    </row>
    <row r="3" spans="1:7" ht="24.75" customHeight="1" x14ac:dyDescent="0.25">
      <c r="A3" s="111" t="s">
        <v>45</v>
      </c>
      <c r="B3" s="111" t="s">
        <v>0</v>
      </c>
      <c r="C3" s="112" t="s">
        <v>6</v>
      </c>
      <c r="D3" s="112"/>
      <c r="E3" s="112"/>
      <c r="F3" s="112"/>
      <c r="G3" s="112"/>
    </row>
    <row r="4" spans="1:7" ht="24.75" customHeight="1" x14ac:dyDescent="0.25">
      <c r="A4" s="111"/>
      <c r="B4" s="111"/>
      <c r="C4" s="62" t="s">
        <v>4</v>
      </c>
      <c r="D4" s="62" t="s">
        <v>5</v>
      </c>
      <c r="E4" s="62" t="s">
        <v>1</v>
      </c>
      <c r="F4" s="62" t="s">
        <v>2</v>
      </c>
      <c r="G4" s="62" t="s">
        <v>3</v>
      </c>
    </row>
    <row r="5" spans="1:7" ht="42" x14ac:dyDescent="0.25">
      <c r="A5" s="2">
        <v>1</v>
      </c>
      <c r="B5" s="12" t="s">
        <v>48</v>
      </c>
      <c r="C5" s="19">
        <v>270000</v>
      </c>
      <c r="D5" s="14"/>
      <c r="E5" s="14"/>
      <c r="F5" s="14"/>
      <c r="G5" s="14"/>
    </row>
    <row r="6" spans="1:7" ht="24.75" customHeight="1" x14ac:dyDescent="0.25">
      <c r="A6" s="4">
        <v>2</v>
      </c>
      <c r="B6" s="5" t="s">
        <v>15</v>
      </c>
      <c r="C6" s="6"/>
      <c r="D6" s="6"/>
      <c r="E6" s="6">
        <v>5000</v>
      </c>
      <c r="F6" s="6"/>
      <c r="G6" s="6"/>
    </row>
    <row r="7" spans="1:7" ht="24.75" customHeight="1" thickBot="1" x14ac:dyDescent="0.3">
      <c r="A7" s="10"/>
      <c r="B7" s="11" t="s">
        <v>16</v>
      </c>
      <c r="C7" s="93"/>
      <c r="D7" s="94"/>
      <c r="E7" s="94"/>
      <c r="F7" s="94"/>
      <c r="G7" s="95">
        <f>SUM(C5:F6)</f>
        <v>275000</v>
      </c>
    </row>
    <row r="8" spans="1:7" ht="24.75" customHeight="1" thickTop="1" x14ac:dyDescent="0.25"/>
  </sheetData>
  <mergeCells count="5">
    <mergeCell ref="A1:G1"/>
    <mergeCell ref="A2:G2"/>
    <mergeCell ref="A3:A4"/>
    <mergeCell ref="B3:B4"/>
    <mergeCell ref="C3:G3"/>
  </mergeCells>
  <pageMargins left="0.62992125984251968" right="0.23622047244094491" top="0.74803149606299213" bottom="0.74803149606299213" header="0.31496062992125984" footer="0.31496062992125984"/>
  <pageSetup paperSize="9" scale="95" firstPageNumber="5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110" zoomScaleNormal="110" workbookViewId="0">
      <selection activeCell="M10" sqref="M10"/>
    </sheetView>
  </sheetViews>
  <sheetFormatPr defaultRowHeight="24.75" customHeight="1" x14ac:dyDescent="0.25"/>
  <cols>
    <col min="1" max="1" width="5.85546875" style="1" customWidth="1"/>
    <col min="2" max="2" width="29.7109375" style="1" customWidth="1"/>
    <col min="3" max="3" width="12" style="7" bestFit="1" customWidth="1"/>
    <col min="4" max="4" width="10.5703125" style="7" bestFit="1" customWidth="1"/>
    <col min="5" max="5" width="11" style="7" customWidth="1"/>
    <col min="6" max="6" width="12.7109375" style="7" customWidth="1"/>
    <col min="7" max="7" width="14.7109375" style="7" bestFit="1" customWidth="1"/>
    <col min="8" max="8" width="9.140625" style="1" customWidth="1"/>
    <col min="9" max="16384" width="9.140625" style="1"/>
  </cols>
  <sheetData>
    <row r="1" spans="1:7" ht="24.75" customHeight="1" x14ac:dyDescent="0.25">
      <c r="A1" s="109" t="s">
        <v>7</v>
      </c>
      <c r="B1" s="109"/>
      <c r="C1" s="109"/>
      <c r="D1" s="109"/>
      <c r="E1" s="109"/>
      <c r="F1" s="109"/>
      <c r="G1" s="109"/>
    </row>
    <row r="2" spans="1:7" ht="24.75" customHeight="1" x14ac:dyDescent="0.25">
      <c r="A2" s="110" t="s">
        <v>44</v>
      </c>
      <c r="B2" s="110"/>
      <c r="C2" s="110"/>
      <c r="D2" s="110"/>
      <c r="E2" s="110"/>
      <c r="F2" s="110"/>
      <c r="G2" s="110"/>
    </row>
    <row r="3" spans="1:7" ht="24.75" customHeight="1" x14ac:dyDescent="0.25">
      <c r="A3" s="111" t="s">
        <v>8</v>
      </c>
      <c r="B3" s="111" t="s">
        <v>0</v>
      </c>
      <c r="C3" s="112" t="s">
        <v>6</v>
      </c>
      <c r="D3" s="112"/>
      <c r="E3" s="112"/>
      <c r="F3" s="112"/>
      <c r="G3" s="112"/>
    </row>
    <row r="4" spans="1:7" ht="24.75" customHeight="1" x14ac:dyDescent="0.25">
      <c r="A4" s="111"/>
      <c r="B4" s="111"/>
      <c r="C4" s="62" t="s">
        <v>4</v>
      </c>
      <c r="D4" s="62" t="s">
        <v>5</v>
      </c>
      <c r="E4" s="62" t="s">
        <v>1</v>
      </c>
      <c r="F4" s="62" t="s">
        <v>2</v>
      </c>
      <c r="G4" s="62" t="s">
        <v>3</v>
      </c>
    </row>
    <row r="5" spans="1:7" ht="21" hidden="1" x14ac:dyDescent="0.25">
      <c r="A5" s="2">
        <v>1</v>
      </c>
      <c r="B5" s="12" t="s">
        <v>9</v>
      </c>
      <c r="C5" s="3">
        <v>0</v>
      </c>
      <c r="D5" s="3"/>
      <c r="E5" s="3"/>
      <c r="F5" s="3"/>
      <c r="G5" s="3"/>
    </row>
    <row r="6" spans="1:7" ht="21" hidden="1" x14ac:dyDescent="0.25">
      <c r="A6" s="15"/>
      <c r="B6" s="17" t="s">
        <v>14</v>
      </c>
      <c r="C6" s="16"/>
      <c r="D6" s="16"/>
      <c r="E6" s="16"/>
      <c r="F6" s="16"/>
      <c r="G6" s="16"/>
    </row>
    <row r="7" spans="1:7" ht="24.75" customHeight="1" x14ac:dyDescent="0.25">
      <c r="A7" s="64">
        <v>1</v>
      </c>
      <c r="B7" s="65" t="s">
        <v>10</v>
      </c>
      <c r="C7" s="66"/>
      <c r="D7" s="66"/>
      <c r="E7" s="66"/>
      <c r="F7" s="66"/>
      <c r="G7" s="66"/>
    </row>
    <row r="8" spans="1:7" ht="24.75" customHeight="1" x14ac:dyDescent="0.25">
      <c r="A8" s="67"/>
      <c r="B8" s="68" t="s">
        <v>11</v>
      </c>
      <c r="C8" s="69">
        <v>150000</v>
      </c>
      <c r="D8" s="69"/>
      <c r="E8" s="69"/>
      <c r="F8" s="69"/>
      <c r="G8" s="69"/>
    </row>
    <row r="9" spans="1:7" ht="24.75" customHeight="1" x14ac:dyDescent="0.25">
      <c r="A9" s="67"/>
      <c r="B9" s="68" t="s">
        <v>12</v>
      </c>
      <c r="C9" s="69">
        <v>150000</v>
      </c>
      <c r="D9" s="69"/>
      <c r="E9" s="69"/>
      <c r="F9" s="69"/>
      <c r="G9" s="69"/>
    </row>
    <row r="10" spans="1:7" ht="24.75" customHeight="1" x14ac:dyDescent="0.25">
      <c r="A10" s="70"/>
      <c r="B10" s="71" t="s">
        <v>13</v>
      </c>
      <c r="C10" s="72">
        <v>0</v>
      </c>
      <c r="D10" s="72"/>
      <c r="E10" s="72"/>
      <c r="F10" s="72"/>
      <c r="G10" s="72"/>
    </row>
    <row r="11" spans="1:7" ht="24.75" customHeight="1" x14ac:dyDescent="0.25">
      <c r="A11" s="15">
        <v>2</v>
      </c>
      <c r="B11" s="58" t="s">
        <v>51</v>
      </c>
      <c r="C11" s="16">
        <v>20000</v>
      </c>
      <c r="D11" s="16"/>
      <c r="E11" s="16"/>
      <c r="F11" s="16"/>
      <c r="G11" s="16"/>
    </row>
    <row r="12" spans="1:7" ht="24.75" customHeight="1" x14ac:dyDescent="0.25">
      <c r="A12" s="4">
        <v>3</v>
      </c>
      <c r="B12" s="5" t="s">
        <v>15</v>
      </c>
      <c r="C12" s="6"/>
      <c r="D12" s="6"/>
      <c r="E12" s="6">
        <v>100000</v>
      </c>
      <c r="F12" s="6"/>
      <c r="G12" s="6"/>
    </row>
    <row r="13" spans="1:7" ht="24.75" hidden="1" customHeight="1" x14ac:dyDescent="0.25">
      <c r="A13" s="4">
        <v>4</v>
      </c>
      <c r="B13" s="5" t="s">
        <v>52</v>
      </c>
      <c r="C13" s="6"/>
      <c r="D13" s="6"/>
      <c r="E13" s="6"/>
      <c r="F13" s="6"/>
      <c r="G13" s="6"/>
    </row>
    <row r="14" spans="1:7" ht="24.75" hidden="1" customHeight="1" x14ac:dyDescent="0.25">
      <c r="A14" s="20"/>
      <c r="B14" s="21" t="s">
        <v>30</v>
      </c>
      <c r="C14" s="119">
        <f>SUM(C5:F13)</f>
        <v>420000</v>
      </c>
      <c r="D14" s="120"/>
      <c r="E14" s="120"/>
      <c r="F14" s="120"/>
      <c r="G14" s="121"/>
    </row>
    <row r="15" spans="1:7" ht="48" hidden="1" customHeight="1" x14ac:dyDescent="0.25">
      <c r="A15" s="122" t="s">
        <v>31</v>
      </c>
      <c r="B15" s="123"/>
      <c r="C15" s="33"/>
      <c r="D15" s="34"/>
      <c r="E15" s="35"/>
      <c r="F15" s="36"/>
      <c r="G15" s="37"/>
    </row>
    <row r="16" spans="1:7" ht="26.25" hidden="1" customHeight="1" x14ac:dyDescent="0.25">
      <c r="A16" s="38">
        <v>1</v>
      </c>
      <c r="B16" s="39" t="s">
        <v>10</v>
      </c>
      <c r="C16" s="40"/>
      <c r="D16" s="41"/>
      <c r="E16" s="40"/>
      <c r="F16" s="42"/>
      <c r="G16" s="29"/>
    </row>
    <row r="17" spans="1:7" ht="24.75" hidden="1" customHeight="1" x14ac:dyDescent="0.25">
      <c r="A17" s="32"/>
      <c r="B17" s="21" t="s">
        <v>30</v>
      </c>
      <c r="C17" s="30"/>
      <c r="D17" s="30"/>
      <c r="E17" s="30"/>
      <c r="F17" s="30"/>
      <c r="G17" s="31"/>
    </row>
    <row r="18" spans="1:7" ht="24.75" hidden="1" customHeight="1" x14ac:dyDescent="0.25">
      <c r="A18" s="113" t="s">
        <v>53</v>
      </c>
      <c r="B18" s="114"/>
      <c r="C18" s="114"/>
      <c r="D18" s="114"/>
      <c r="E18" s="114"/>
      <c r="F18" s="114"/>
      <c r="G18" s="115"/>
    </row>
    <row r="19" spans="1:7" ht="24.75" hidden="1" customHeight="1" x14ac:dyDescent="0.25">
      <c r="A19" s="23">
        <v>1</v>
      </c>
      <c r="B19" s="24" t="s">
        <v>54</v>
      </c>
      <c r="C19" s="25"/>
      <c r="D19" s="26"/>
      <c r="E19" s="26"/>
      <c r="F19" s="26"/>
      <c r="G19" s="26"/>
    </row>
    <row r="20" spans="1:7" ht="24.75" hidden="1" customHeight="1" x14ac:dyDescent="0.25">
      <c r="A20" s="27"/>
      <c r="B20" s="28" t="s">
        <v>30</v>
      </c>
      <c r="C20" s="116">
        <f>SUM(C19:F19)</f>
        <v>0</v>
      </c>
      <c r="D20" s="117"/>
      <c r="E20" s="117"/>
      <c r="F20" s="117"/>
      <c r="G20" s="118"/>
    </row>
    <row r="21" spans="1:7" ht="24.75" customHeight="1" thickBot="1" x14ac:dyDescent="0.3">
      <c r="A21" s="10"/>
      <c r="B21" s="11" t="s">
        <v>16</v>
      </c>
      <c r="C21" s="93"/>
      <c r="D21" s="94"/>
      <c r="E21" s="94"/>
      <c r="F21" s="94"/>
      <c r="G21" s="95">
        <f>SUM(C7:F12)</f>
        <v>420000</v>
      </c>
    </row>
    <row r="22" spans="1:7" ht="24.75" customHeight="1" thickTop="1" x14ac:dyDescent="0.25"/>
    <row r="23" spans="1:7" ht="24.75" customHeight="1" x14ac:dyDescent="0.25">
      <c r="B23" s="22"/>
    </row>
  </sheetData>
  <mergeCells count="9">
    <mergeCell ref="A1:G1"/>
    <mergeCell ref="A2:G2"/>
    <mergeCell ref="A18:G18"/>
    <mergeCell ref="C20:G20"/>
    <mergeCell ref="A3:A4"/>
    <mergeCell ref="C14:G14"/>
    <mergeCell ref="C3:G3"/>
    <mergeCell ref="B3:B4"/>
    <mergeCell ref="A15:B15"/>
  </mergeCells>
  <pageMargins left="0.62992125984251968" right="0.23622047244094491" top="0.74803149606299213" bottom="0.74803149606299213" header="0.31496062992125984" footer="0.31496062992125984"/>
  <pageSetup paperSize="9" scale="95" firstPageNumber="5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20" sqref="D20"/>
    </sheetView>
  </sheetViews>
  <sheetFormatPr defaultRowHeight="24.75" customHeight="1" x14ac:dyDescent="0.25"/>
  <cols>
    <col min="1" max="1" width="5.85546875" style="1" customWidth="1"/>
    <col min="2" max="2" width="33" style="1" customWidth="1"/>
    <col min="3" max="3" width="11.85546875" style="7" bestFit="1" customWidth="1"/>
    <col min="4" max="4" width="11" style="7" bestFit="1" customWidth="1"/>
    <col min="5" max="5" width="11.85546875" style="7" customWidth="1"/>
    <col min="6" max="6" width="16" style="7" bestFit="1" customWidth="1"/>
    <col min="7" max="7" width="14.42578125" style="7" bestFit="1" customWidth="1"/>
    <col min="8" max="8" width="9.140625" style="1" customWidth="1"/>
    <col min="9" max="16384" width="9.140625" style="1"/>
  </cols>
  <sheetData>
    <row r="1" spans="1:7" ht="24.75" customHeight="1" x14ac:dyDescent="0.25">
      <c r="A1" s="109" t="s">
        <v>23</v>
      </c>
      <c r="B1" s="109"/>
      <c r="C1" s="109"/>
      <c r="D1" s="109"/>
      <c r="E1" s="109"/>
      <c r="F1" s="109"/>
      <c r="G1" s="109"/>
    </row>
    <row r="2" spans="1:7" ht="24.75" customHeight="1" x14ac:dyDescent="0.25">
      <c r="A2" s="110" t="s">
        <v>44</v>
      </c>
      <c r="B2" s="110"/>
      <c r="C2" s="110"/>
      <c r="D2" s="110"/>
      <c r="E2" s="110"/>
      <c r="F2" s="110"/>
      <c r="G2" s="110"/>
    </row>
    <row r="3" spans="1:7" ht="24.75" customHeight="1" x14ac:dyDescent="0.25">
      <c r="A3" s="111" t="s">
        <v>8</v>
      </c>
      <c r="B3" s="111" t="s">
        <v>0</v>
      </c>
      <c r="C3" s="112" t="s">
        <v>6</v>
      </c>
      <c r="D3" s="112"/>
      <c r="E3" s="112"/>
      <c r="F3" s="112"/>
      <c r="G3" s="112"/>
    </row>
    <row r="4" spans="1:7" ht="24.75" customHeight="1" x14ac:dyDescent="0.25">
      <c r="A4" s="111"/>
      <c r="B4" s="111"/>
      <c r="C4" s="62" t="s">
        <v>4</v>
      </c>
      <c r="D4" s="62" t="s">
        <v>5</v>
      </c>
      <c r="E4" s="62" t="s">
        <v>1</v>
      </c>
      <c r="F4" s="62" t="s">
        <v>2</v>
      </c>
      <c r="G4" s="62" t="s">
        <v>3</v>
      </c>
    </row>
    <row r="5" spans="1:7" ht="42" x14ac:dyDescent="0.25">
      <c r="A5" s="2">
        <v>1</v>
      </c>
      <c r="B5" s="12" t="s">
        <v>27</v>
      </c>
      <c r="C5" s="3">
        <v>8000</v>
      </c>
      <c r="D5" s="3"/>
      <c r="E5" s="3"/>
      <c r="F5" s="3"/>
      <c r="G5" s="3"/>
    </row>
    <row r="6" spans="1:7" ht="63" x14ac:dyDescent="0.25">
      <c r="A6" s="2">
        <v>2</v>
      </c>
      <c r="B6" s="12" t="s">
        <v>28</v>
      </c>
      <c r="C6" s="3">
        <v>120000</v>
      </c>
      <c r="D6" s="3"/>
      <c r="E6" s="3"/>
      <c r="F6" s="3"/>
      <c r="G6" s="3"/>
    </row>
    <row r="7" spans="1:7" ht="26.25" customHeight="1" x14ac:dyDescent="0.25">
      <c r="A7" s="4">
        <v>3</v>
      </c>
      <c r="B7" s="13" t="s">
        <v>24</v>
      </c>
      <c r="C7" s="6"/>
      <c r="D7" s="6"/>
      <c r="E7" s="6">
        <v>450000</v>
      </c>
      <c r="F7" s="6"/>
      <c r="G7" s="6"/>
    </row>
    <row r="8" spans="1:7" ht="26.25" customHeight="1" x14ac:dyDescent="0.25">
      <c r="A8" s="4">
        <v>4</v>
      </c>
      <c r="B8" s="13" t="s">
        <v>25</v>
      </c>
      <c r="C8" s="6"/>
      <c r="D8" s="6"/>
      <c r="E8" s="6">
        <v>450000</v>
      </c>
      <c r="F8" s="6"/>
      <c r="G8" s="6"/>
    </row>
    <row r="9" spans="1:7" ht="42" x14ac:dyDescent="0.25">
      <c r="A9" s="2">
        <v>5</v>
      </c>
      <c r="B9" s="12" t="s">
        <v>29</v>
      </c>
      <c r="C9" s="3"/>
      <c r="D9" s="3">
        <v>800000</v>
      </c>
      <c r="E9" s="3"/>
      <c r="F9" s="3"/>
      <c r="G9" s="3"/>
    </row>
    <row r="10" spans="1:7" ht="21" hidden="1" x14ac:dyDescent="0.25">
      <c r="A10" s="2">
        <v>6</v>
      </c>
      <c r="B10" s="12" t="s">
        <v>55</v>
      </c>
      <c r="C10" s="3"/>
      <c r="D10" s="3"/>
      <c r="E10" s="3"/>
      <c r="F10" s="3"/>
      <c r="G10" s="3"/>
    </row>
    <row r="11" spans="1:7" ht="24.75" customHeight="1" thickBot="1" x14ac:dyDescent="0.3">
      <c r="A11" s="10"/>
      <c r="B11" s="11" t="s">
        <v>16</v>
      </c>
      <c r="C11" s="93"/>
      <c r="D11" s="94"/>
      <c r="E11" s="94"/>
      <c r="F11" s="94"/>
      <c r="G11" s="95">
        <f>SUM(C5:F9)</f>
        <v>1828000</v>
      </c>
    </row>
    <row r="12" spans="1:7" ht="24.75" customHeight="1" thickTop="1" x14ac:dyDescent="0.25"/>
    <row r="13" spans="1:7" ht="24.75" hidden="1" customHeight="1" x14ac:dyDescent="0.25"/>
  </sheetData>
  <mergeCells count="5">
    <mergeCell ref="A1:G1"/>
    <mergeCell ref="A2:G2"/>
    <mergeCell ref="A3:A4"/>
    <mergeCell ref="B3:B4"/>
    <mergeCell ref="C3:G3"/>
  </mergeCells>
  <pageMargins left="0.62992125984251968" right="0.23622047244094491" top="0.74803149606299213" bottom="0.74803149606299213" header="0.31496062992125984" footer="0.31496062992125984"/>
  <pageSetup paperSize="9" scale="95" firstPageNumber="6" orientation="portrait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7" workbookViewId="0">
      <selection activeCell="F21" sqref="F21"/>
    </sheetView>
  </sheetViews>
  <sheetFormatPr defaultRowHeight="27.75" customHeight="1" x14ac:dyDescent="0.25"/>
  <cols>
    <col min="1" max="1" width="5.85546875" style="1" customWidth="1"/>
    <col min="2" max="2" width="30.140625" style="1" customWidth="1"/>
    <col min="3" max="3" width="11.85546875" style="7" bestFit="1" customWidth="1"/>
    <col min="4" max="4" width="11" style="7" bestFit="1" customWidth="1"/>
    <col min="5" max="5" width="10.140625" style="7" customWidth="1"/>
    <col min="6" max="6" width="15.28515625" style="7" customWidth="1"/>
    <col min="7" max="7" width="14.7109375" style="7" customWidth="1"/>
    <col min="8" max="8" width="12.140625" style="1" bestFit="1" customWidth="1"/>
    <col min="9" max="16384" width="9.140625" style="1"/>
  </cols>
  <sheetData>
    <row r="1" spans="1:8" ht="27.75" customHeight="1" x14ac:dyDescent="0.25">
      <c r="A1" s="109" t="s">
        <v>49</v>
      </c>
      <c r="B1" s="109"/>
      <c r="C1" s="109"/>
      <c r="D1" s="109"/>
      <c r="E1" s="109"/>
      <c r="F1" s="109"/>
      <c r="G1" s="109"/>
    </row>
    <row r="2" spans="1:8" ht="27.75" customHeight="1" x14ac:dyDescent="0.25">
      <c r="A2" s="110" t="s">
        <v>44</v>
      </c>
      <c r="B2" s="110"/>
      <c r="C2" s="110"/>
      <c r="D2" s="110"/>
      <c r="E2" s="110"/>
      <c r="F2" s="110"/>
      <c r="G2" s="110"/>
    </row>
    <row r="3" spans="1:8" ht="27.75" customHeight="1" x14ac:dyDescent="0.25">
      <c r="A3" s="111" t="s">
        <v>8</v>
      </c>
      <c r="B3" s="111" t="s">
        <v>0</v>
      </c>
      <c r="C3" s="112" t="s">
        <v>6</v>
      </c>
      <c r="D3" s="112"/>
      <c r="E3" s="112"/>
      <c r="F3" s="112"/>
      <c r="G3" s="112"/>
    </row>
    <row r="4" spans="1:8" ht="27.75" customHeight="1" x14ac:dyDescent="0.25">
      <c r="A4" s="111"/>
      <c r="B4" s="111"/>
      <c r="C4" s="62" t="s">
        <v>4</v>
      </c>
      <c r="D4" s="62" t="s">
        <v>5</v>
      </c>
      <c r="E4" s="62" t="s">
        <v>1</v>
      </c>
      <c r="F4" s="62" t="s">
        <v>18</v>
      </c>
      <c r="G4" s="62" t="s">
        <v>3</v>
      </c>
    </row>
    <row r="5" spans="1:8" ht="42" x14ac:dyDescent="0.25">
      <c r="A5" s="2">
        <v>1</v>
      </c>
      <c r="B5" s="12" t="s">
        <v>40</v>
      </c>
      <c r="C5" s="3">
        <v>3240000</v>
      </c>
      <c r="D5" s="3"/>
      <c r="E5" s="3"/>
      <c r="F5" s="3"/>
      <c r="G5" s="3"/>
    </row>
    <row r="6" spans="1:8" ht="42" x14ac:dyDescent="0.25">
      <c r="A6" s="2">
        <v>2</v>
      </c>
      <c r="B6" s="12" t="s">
        <v>41</v>
      </c>
      <c r="C6" s="3">
        <v>4000000</v>
      </c>
      <c r="D6" s="3"/>
      <c r="E6" s="3"/>
      <c r="F6" s="3"/>
      <c r="G6" s="3"/>
    </row>
    <row r="7" spans="1:8" ht="42" x14ac:dyDescent="0.25">
      <c r="A7" s="4">
        <v>3</v>
      </c>
      <c r="B7" s="13" t="s">
        <v>56</v>
      </c>
      <c r="C7" s="6">
        <f>53000*12</f>
        <v>636000</v>
      </c>
      <c r="D7" s="6"/>
      <c r="E7" s="6"/>
      <c r="F7" s="6"/>
      <c r="G7" s="6"/>
    </row>
    <row r="8" spans="1:8" ht="27.75" customHeight="1" x14ac:dyDescent="0.35">
      <c r="A8" s="23">
        <v>4</v>
      </c>
      <c r="B8" s="48" t="s">
        <v>37</v>
      </c>
      <c r="C8" s="6"/>
      <c r="D8" s="49">
        <v>1336500</v>
      </c>
      <c r="E8" s="6"/>
      <c r="F8" s="6"/>
      <c r="G8" s="6"/>
    </row>
    <row r="9" spans="1:8" ht="27.75" customHeight="1" x14ac:dyDescent="0.35">
      <c r="A9" s="53">
        <v>5</v>
      </c>
      <c r="B9" s="48" t="s">
        <v>38</v>
      </c>
      <c r="C9" s="6"/>
      <c r="D9" s="49">
        <v>848400</v>
      </c>
      <c r="E9" s="6"/>
      <c r="F9" s="6"/>
      <c r="G9" s="6"/>
    </row>
    <row r="10" spans="1:8" ht="27.75" customHeight="1" x14ac:dyDescent="0.35">
      <c r="A10" s="23">
        <v>6</v>
      </c>
      <c r="B10" s="48" t="s">
        <v>39</v>
      </c>
      <c r="C10" s="6"/>
      <c r="D10" s="49">
        <v>795500</v>
      </c>
      <c r="E10" s="6"/>
      <c r="F10" s="6"/>
      <c r="G10" s="6"/>
    </row>
    <row r="11" spans="1:8" ht="27.75" customHeight="1" x14ac:dyDescent="0.25">
      <c r="A11" s="53">
        <v>7</v>
      </c>
      <c r="B11" s="54" t="s">
        <v>19</v>
      </c>
      <c r="C11" s="55"/>
      <c r="D11" s="55"/>
      <c r="E11" s="55"/>
      <c r="F11" s="55">
        <v>9600000</v>
      </c>
      <c r="G11" s="6"/>
    </row>
    <row r="12" spans="1:8" ht="27.75" customHeight="1" x14ac:dyDescent="0.25">
      <c r="A12" s="23">
        <v>8</v>
      </c>
      <c r="B12" s="54" t="s">
        <v>20</v>
      </c>
      <c r="C12" s="55"/>
      <c r="D12" s="55"/>
      <c r="E12" s="55"/>
      <c r="F12" s="55">
        <v>480000</v>
      </c>
      <c r="G12" s="6"/>
    </row>
    <row r="13" spans="1:8" ht="27.75" customHeight="1" x14ac:dyDescent="0.25">
      <c r="A13" s="53">
        <v>9</v>
      </c>
      <c r="B13" s="54" t="s">
        <v>21</v>
      </c>
      <c r="C13" s="55"/>
      <c r="D13" s="55"/>
      <c r="E13" s="55"/>
      <c r="F13" s="55">
        <v>30000</v>
      </c>
      <c r="G13" s="6"/>
    </row>
    <row r="14" spans="1:8" ht="27.75" customHeight="1" x14ac:dyDescent="0.25">
      <c r="A14" s="4">
        <v>10</v>
      </c>
      <c r="B14" s="5" t="s">
        <v>17</v>
      </c>
      <c r="C14" s="6"/>
      <c r="D14" s="6">
        <v>5000</v>
      </c>
      <c r="E14" s="6"/>
      <c r="F14" s="6"/>
      <c r="G14" s="6"/>
      <c r="H14" s="52"/>
    </row>
    <row r="15" spans="1:8" ht="27.75" customHeight="1" x14ac:dyDescent="0.25">
      <c r="A15" s="2">
        <v>11</v>
      </c>
      <c r="B15" s="5" t="s">
        <v>15</v>
      </c>
      <c r="C15" s="6"/>
      <c r="D15" s="6"/>
      <c r="E15" s="6">
        <f>50000-400</f>
        <v>49600</v>
      </c>
      <c r="F15" s="6"/>
      <c r="G15" s="6"/>
    </row>
    <row r="16" spans="1:8" ht="27.75" customHeight="1" x14ac:dyDescent="0.25">
      <c r="A16" s="57">
        <v>12</v>
      </c>
      <c r="B16" s="8" t="s">
        <v>22</v>
      </c>
      <c r="C16" s="9"/>
      <c r="D16" s="9"/>
      <c r="E16" s="9"/>
      <c r="F16" s="9"/>
      <c r="G16" s="9">
        <v>10000</v>
      </c>
    </row>
    <row r="17" spans="1:7" ht="27.75" customHeight="1" thickBot="1" x14ac:dyDescent="0.3">
      <c r="A17" s="10"/>
      <c r="B17" s="11" t="s">
        <v>16</v>
      </c>
      <c r="C17" s="93"/>
      <c r="D17" s="94"/>
      <c r="E17" s="94"/>
      <c r="F17" s="94"/>
      <c r="G17" s="95">
        <f>SUM(C5:F15)</f>
        <v>21021000</v>
      </c>
    </row>
    <row r="18" spans="1:7" ht="27.75" customHeight="1" thickTop="1" x14ac:dyDescent="0.25"/>
  </sheetData>
  <mergeCells count="5">
    <mergeCell ref="A1:G1"/>
    <mergeCell ref="A2:G2"/>
    <mergeCell ref="A3:A4"/>
    <mergeCell ref="B3:B4"/>
    <mergeCell ref="C3:G3"/>
  </mergeCells>
  <pageMargins left="0.62992125984251968" right="0.23622047244094491" top="0.74803149606299213" bottom="0.74803149606299213" header="0.31496062992125984" footer="0.31496062992125984"/>
  <pageSetup paperSize="9" scale="95" firstPageNumber="6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25" sqref="B25"/>
    </sheetView>
  </sheetViews>
  <sheetFormatPr defaultRowHeight="24" customHeight="1" x14ac:dyDescent="0.25"/>
  <cols>
    <col min="1" max="1" width="5.28515625" style="1" customWidth="1"/>
    <col min="2" max="2" width="31.5703125" style="1" customWidth="1"/>
    <col min="3" max="3" width="11.85546875" style="7" bestFit="1" customWidth="1"/>
    <col min="4" max="4" width="12" style="83" bestFit="1" customWidth="1"/>
    <col min="5" max="5" width="12" style="7" bestFit="1" customWidth="1"/>
    <col min="6" max="6" width="11" style="7" customWidth="1"/>
    <col min="7" max="7" width="14.42578125" style="7" bestFit="1" customWidth="1"/>
    <col min="8" max="8" width="9.140625" style="1" customWidth="1"/>
    <col min="9" max="16384" width="9.140625" style="1"/>
  </cols>
  <sheetData>
    <row r="1" spans="1:7" ht="27.75" customHeight="1" x14ac:dyDescent="0.25">
      <c r="A1" s="109" t="s">
        <v>57</v>
      </c>
      <c r="B1" s="109"/>
      <c r="C1" s="109"/>
      <c r="D1" s="109"/>
      <c r="E1" s="109"/>
      <c r="F1" s="109"/>
      <c r="G1" s="109"/>
    </row>
    <row r="2" spans="1:7" ht="27.75" customHeight="1" x14ac:dyDescent="0.25">
      <c r="A2" s="110" t="s">
        <v>44</v>
      </c>
      <c r="B2" s="110"/>
      <c r="C2" s="110"/>
      <c r="D2" s="110"/>
      <c r="E2" s="110"/>
      <c r="F2" s="110"/>
      <c r="G2" s="110"/>
    </row>
    <row r="3" spans="1:7" ht="27.75" customHeight="1" x14ac:dyDescent="0.25">
      <c r="A3" s="111" t="s">
        <v>8</v>
      </c>
      <c r="B3" s="111" t="s">
        <v>0</v>
      </c>
      <c r="C3" s="112" t="s">
        <v>6</v>
      </c>
      <c r="D3" s="112"/>
      <c r="E3" s="112"/>
      <c r="F3" s="112"/>
      <c r="G3" s="112"/>
    </row>
    <row r="4" spans="1:7" ht="27.75" customHeight="1" x14ac:dyDescent="0.25">
      <c r="A4" s="111"/>
      <c r="B4" s="106"/>
      <c r="C4" s="73" t="s">
        <v>4</v>
      </c>
      <c r="D4" s="74" t="s">
        <v>5</v>
      </c>
      <c r="E4" s="73" t="s">
        <v>1</v>
      </c>
      <c r="F4" s="63" t="s">
        <v>2</v>
      </c>
      <c r="G4" s="63" t="s">
        <v>3</v>
      </c>
    </row>
    <row r="5" spans="1:7" s="75" customFormat="1" ht="21" x14ac:dyDescent="0.25">
      <c r="A5" s="124" t="s">
        <v>58</v>
      </c>
      <c r="B5" s="125"/>
      <c r="C5" s="125"/>
      <c r="D5" s="125"/>
      <c r="E5" s="125"/>
      <c r="F5" s="125"/>
      <c r="G5" s="126"/>
    </row>
    <row r="6" spans="1:7" ht="42" x14ac:dyDescent="0.25">
      <c r="A6" s="76">
        <v>1</v>
      </c>
      <c r="B6" s="77" t="s">
        <v>59</v>
      </c>
      <c r="C6" s="6"/>
      <c r="D6" s="78"/>
      <c r="E6" s="78">
        <v>130000</v>
      </c>
      <c r="F6" s="6"/>
      <c r="G6" s="6"/>
    </row>
    <row r="7" spans="1:7" ht="21" x14ac:dyDescent="0.25">
      <c r="A7" s="76">
        <v>2</v>
      </c>
      <c r="B7" s="77" t="s">
        <v>15</v>
      </c>
      <c r="C7" s="6"/>
      <c r="D7" s="78"/>
      <c r="E7" s="78">
        <v>50000</v>
      </c>
      <c r="F7" s="6"/>
      <c r="G7" s="6"/>
    </row>
    <row r="8" spans="1:7" ht="27.75" customHeight="1" x14ac:dyDescent="0.25">
      <c r="A8" s="127" t="s">
        <v>30</v>
      </c>
      <c r="B8" s="128"/>
      <c r="C8" s="96"/>
      <c r="D8" s="97"/>
      <c r="E8" s="97"/>
      <c r="F8" s="97"/>
      <c r="G8" s="98">
        <f>SUM(C6:F7)</f>
        <v>180000</v>
      </c>
    </row>
    <row r="9" spans="1:7" s="75" customFormat="1" ht="21" x14ac:dyDescent="0.25">
      <c r="A9" s="124" t="s">
        <v>60</v>
      </c>
      <c r="B9" s="125"/>
      <c r="C9" s="125"/>
      <c r="D9" s="125"/>
      <c r="E9" s="125"/>
      <c r="F9" s="125"/>
      <c r="G9" s="126"/>
    </row>
    <row r="10" spans="1:7" s="75" customFormat="1" ht="21" x14ac:dyDescent="0.25">
      <c r="A10" s="79">
        <v>1</v>
      </c>
      <c r="B10" s="80" t="s">
        <v>61</v>
      </c>
      <c r="C10" s="81">
        <v>100000</v>
      </c>
      <c r="D10" s="82"/>
      <c r="E10" s="81"/>
      <c r="F10" s="81"/>
      <c r="G10" s="81"/>
    </row>
    <row r="11" spans="1:7" s="75" customFormat="1" ht="27.75" customHeight="1" x14ac:dyDescent="0.25">
      <c r="A11" s="127" t="s">
        <v>30</v>
      </c>
      <c r="B11" s="128"/>
      <c r="C11" s="96"/>
      <c r="D11" s="97"/>
      <c r="E11" s="97"/>
      <c r="F11" s="97"/>
      <c r="G11" s="98">
        <f>SUM(C10:F10)</f>
        <v>100000</v>
      </c>
    </row>
    <row r="12" spans="1:7" ht="27.75" customHeight="1" thickBot="1" x14ac:dyDescent="0.3">
      <c r="A12" s="129" t="s">
        <v>16</v>
      </c>
      <c r="B12" s="130"/>
      <c r="C12" s="93"/>
      <c r="D12" s="94"/>
      <c r="E12" s="94"/>
      <c r="F12" s="94"/>
      <c r="G12" s="95">
        <f>+G8+G11</f>
        <v>280000</v>
      </c>
    </row>
    <row r="13" spans="1:7" ht="27.75" customHeight="1" thickTop="1" x14ac:dyDescent="0.25"/>
    <row r="14" spans="1:7" ht="27.75" hidden="1" customHeight="1" x14ac:dyDescent="0.25"/>
  </sheetData>
  <mergeCells count="10">
    <mergeCell ref="A5:G5"/>
    <mergeCell ref="A8:B8"/>
    <mergeCell ref="A9:G9"/>
    <mergeCell ref="A11:B11"/>
    <mergeCell ref="A12:B12"/>
    <mergeCell ref="A1:G1"/>
    <mergeCell ref="A2:G2"/>
    <mergeCell ref="A3:A4"/>
    <mergeCell ref="B3:B4"/>
    <mergeCell ref="C3:G3"/>
  </mergeCells>
  <pageMargins left="0.62992125984251968" right="0.23622047244094491" top="0.74803149606299213" bottom="0.74803149606299213" header="0.31496062992125984" footer="0.31496062992125984"/>
  <pageSetup paperSize="9" scale="95" firstPageNumber="7" orientation="portrait" useFirstPageNumber="1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4" workbookViewId="0">
      <selection activeCell="M10" sqref="M10"/>
    </sheetView>
  </sheetViews>
  <sheetFormatPr defaultRowHeight="24.75" customHeight="1" x14ac:dyDescent="0.25"/>
  <cols>
    <col min="1" max="1" width="6" style="1" customWidth="1"/>
    <col min="2" max="2" width="33.140625" style="1" customWidth="1"/>
    <col min="3" max="3" width="11.85546875" style="7" bestFit="1" customWidth="1"/>
    <col min="4" max="4" width="12" style="88" bestFit="1" customWidth="1"/>
    <col min="5" max="5" width="9.42578125" style="7" bestFit="1" customWidth="1"/>
    <col min="6" max="6" width="11.140625" style="7" bestFit="1" customWidth="1"/>
    <col min="7" max="7" width="14.42578125" style="7" bestFit="1" customWidth="1"/>
    <col min="8" max="8" width="9.140625" style="1" customWidth="1"/>
    <col min="9" max="16384" width="9.140625" style="1"/>
  </cols>
  <sheetData>
    <row r="1" spans="1:7" ht="27.75" customHeight="1" x14ac:dyDescent="0.25">
      <c r="A1" s="109" t="s">
        <v>62</v>
      </c>
      <c r="B1" s="109"/>
      <c r="C1" s="109"/>
      <c r="D1" s="109"/>
      <c r="E1" s="109"/>
      <c r="F1" s="109"/>
      <c r="G1" s="109"/>
    </row>
    <row r="2" spans="1:7" ht="27.75" customHeight="1" x14ac:dyDescent="0.25">
      <c r="A2" s="110" t="s">
        <v>44</v>
      </c>
      <c r="B2" s="110"/>
      <c r="C2" s="110"/>
      <c r="D2" s="110"/>
      <c r="E2" s="110"/>
      <c r="F2" s="110"/>
      <c r="G2" s="110"/>
    </row>
    <row r="3" spans="1:7" ht="27.75" customHeight="1" x14ac:dyDescent="0.25">
      <c r="A3" s="111" t="s">
        <v>8</v>
      </c>
      <c r="B3" s="111" t="s">
        <v>0</v>
      </c>
      <c r="C3" s="112" t="s">
        <v>6</v>
      </c>
      <c r="D3" s="112"/>
      <c r="E3" s="112"/>
      <c r="F3" s="112"/>
      <c r="G3" s="112"/>
    </row>
    <row r="4" spans="1:7" ht="27.75" customHeight="1" x14ac:dyDescent="0.25">
      <c r="A4" s="111"/>
      <c r="B4" s="106"/>
      <c r="C4" s="73" t="s">
        <v>4</v>
      </c>
      <c r="D4" s="84" t="s">
        <v>5</v>
      </c>
      <c r="E4" s="73" t="s">
        <v>1</v>
      </c>
      <c r="F4" s="92" t="s">
        <v>2</v>
      </c>
      <c r="G4" s="92" t="s">
        <v>3</v>
      </c>
    </row>
    <row r="5" spans="1:7" ht="21" x14ac:dyDescent="0.25">
      <c r="A5" s="131" t="s">
        <v>63</v>
      </c>
      <c r="B5" s="132"/>
      <c r="C5" s="132"/>
      <c r="D5" s="132"/>
      <c r="E5" s="132"/>
      <c r="F5" s="132"/>
      <c r="G5" s="133"/>
    </row>
    <row r="6" spans="1:7" ht="21" x14ac:dyDescent="0.25">
      <c r="A6" s="38">
        <v>1</v>
      </c>
      <c r="B6" s="18" t="s">
        <v>15</v>
      </c>
      <c r="C6" s="3"/>
      <c r="D6" s="85"/>
      <c r="E6" s="3">
        <v>400000</v>
      </c>
      <c r="F6" s="86"/>
      <c r="G6" s="6"/>
    </row>
    <row r="7" spans="1:7" ht="21" x14ac:dyDescent="0.25">
      <c r="A7" s="38">
        <v>2</v>
      </c>
      <c r="B7" s="18" t="s">
        <v>64</v>
      </c>
      <c r="C7" s="3"/>
      <c r="D7" s="85"/>
      <c r="E7" s="3">
        <v>100000</v>
      </c>
      <c r="F7" s="86"/>
      <c r="G7" s="6"/>
    </row>
    <row r="8" spans="1:7" ht="27.75" customHeight="1" x14ac:dyDescent="0.25">
      <c r="A8" s="127" t="s">
        <v>30</v>
      </c>
      <c r="B8" s="128"/>
      <c r="C8" s="99"/>
      <c r="D8" s="100"/>
      <c r="E8" s="100"/>
      <c r="F8" s="100"/>
      <c r="G8" s="101">
        <f>SUM(C6:F7)</f>
        <v>500000</v>
      </c>
    </row>
    <row r="9" spans="1:7" ht="27.75" customHeight="1" x14ac:dyDescent="0.25">
      <c r="A9" s="131" t="s">
        <v>65</v>
      </c>
      <c r="B9" s="132"/>
      <c r="C9" s="132"/>
      <c r="D9" s="132"/>
      <c r="E9" s="132"/>
      <c r="F9" s="132"/>
      <c r="G9" s="133"/>
    </row>
    <row r="10" spans="1:7" ht="27.75" customHeight="1" x14ac:dyDescent="0.25">
      <c r="A10" s="38">
        <v>1</v>
      </c>
      <c r="B10" s="18" t="s">
        <v>66</v>
      </c>
      <c r="C10" s="3"/>
      <c r="D10" s="87"/>
      <c r="E10" s="3">
        <v>200000</v>
      </c>
      <c r="F10" s="86"/>
      <c r="G10" s="6"/>
    </row>
    <row r="11" spans="1:7" ht="27.75" customHeight="1" x14ac:dyDescent="0.25">
      <c r="A11" s="38">
        <v>2</v>
      </c>
      <c r="B11" s="12" t="s">
        <v>67</v>
      </c>
      <c r="C11" s="3"/>
      <c r="D11" s="87">
        <v>100000</v>
      </c>
      <c r="E11" s="3"/>
      <c r="F11" s="86"/>
      <c r="G11" s="6"/>
    </row>
    <row r="12" spans="1:7" ht="27.75" customHeight="1" x14ac:dyDescent="0.25">
      <c r="A12" s="38">
        <v>3</v>
      </c>
      <c r="B12" s="12" t="s">
        <v>68</v>
      </c>
      <c r="C12" s="3"/>
      <c r="D12" s="87">
        <v>50000</v>
      </c>
      <c r="E12" s="3"/>
      <c r="F12" s="86"/>
      <c r="G12" s="6"/>
    </row>
    <row r="13" spans="1:7" ht="27.75" customHeight="1" x14ac:dyDescent="0.25">
      <c r="A13" s="38">
        <v>4</v>
      </c>
      <c r="B13" s="12" t="s">
        <v>69</v>
      </c>
      <c r="C13" s="3"/>
      <c r="D13" s="87">
        <v>30000</v>
      </c>
      <c r="E13" s="3"/>
      <c r="F13" s="86"/>
      <c r="G13" s="6"/>
    </row>
    <row r="14" spans="1:7" ht="27.75" customHeight="1" x14ac:dyDescent="0.25">
      <c r="A14" s="38">
        <v>5</v>
      </c>
      <c r="B14" s="12" t="s">
        <v>70</v>
      </c>
      <c r="C14" s="3">
        <v>50000</v>
      </c>
      <c r="D14" s="87"/>
      <c r="E14" s="3"/>
      <c r="F14" s="86"/>
      <c r="G14" s="6"/>
    </row>
    <row r="15" spans="1:7" ht="27.75" customHeight="1" x14ac:dyDescent="0.25">
      <c r="A15" s="38">
        <v>6</v>
      </c>
      <c r="B15" s="18" t="s">
        <v>71</v>
      </c>
      <c r="C15" s="3">
        <v>50000</v>
      </c>
      <c r="D15" s="87"/>
      <c r="E15" s="3"/>
      <c r="F15" s="86"/>
      <c r="G15" s="6"/>
    </row>
    <row r="16" spans="1:7" ht="27.75" customHeight="1" x14ac:dyDescent="0.25">
      <c r="A16" s="127" t="s">
        <v>30</v>
      </c>
      <c r="B16" s="128"/>
      <c r="C16" s="99"/>
      <c r="D16" s="100"/>
      <c r="E16" s="100"/>
      <c r="F16" s="100"/>
      <c r="G16" s="101">
        <f>SUM(C10:F15)</f>
        <v>480000</v>
      </c>
    </row>
    <row r="17" spans="1:7" ht="27.75" customHeight="1" thickBot="1" x14ac:dyDescent="0.3">
      <c r="A17" s="129" t="s">
        <v>16</v>
      </c>
      <c r="B17" s="130"/>
      <c r="C17" s="89">
        <f>C8+C16</f>
        <v>0</v>
      </c>
      <c r="D17" s="90"/>
      <c r="E17" s="90"/>
      <c r="F17" s="90"/>
      <c r="G17" s="91">
        <f>+G8+G16</f>
        <v>980000</v>
      </c>
    </row>
    <row r="18" spans="1:7" ht="27.75" customHeight="1" thickTop="1" x14ac:dyDescent="0.25"/>
  </sheetData>
  <mergeCells count="10">
    <mergeCell ref="A16:B16"/>
    <mergeCell ref="A17:B17"/>
    <mergeCell ref="A1:G1"/>
    <mergeCell ref="A2:G2"/>
    <mergeCell ref="A3:A4"/>
    <mergeCell ref="B3:B4"/>
    <mergeCell ref="C3:G3"/>
    <mergeCell ref="A5:G5"/>
    <mergeCell ref="A8:B8"/>
    <mergeCell ref="A9:G9"/>
  </mergeCells>
  <pageMargins left="0.62992125984251968" right="0.23622047244094491" top="0.74803149606299213" bottom="0.74803149606299213" header="0.31496062992125984" footer="0.31496062992125984"/>
  <pageSetup paperSize="9" scale="95" firstPageNumber="7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I13" sqref="I13"/>
    </sheetView>
  </sheetViews>
  <sheetFormatPr defaultRowHeight="24.75" customHeight="1" x14ac:dyDescent="0.25"/>
  <cols>
    <col min="1" max="1" width="6" style="1" customWidth="1"/>
    <col min="2" max="2" width="33.140625" style="1" customWidth="1"/>
    <col min="3" max="3" width="11.85546875" style="7" bestFit="1" customWidth="1"/>
    <col min="4" max="4" width="12" style="88" bestFit="1" customWidth="1"/>
    <col min="5" max="5" width="9.42578125" style="7" bestFit="1" customWidth="1"/>
    <col min="6" max="6" width="11.140625" style="7" bestFit="1" customWidth="1"/>
    <col min="7" max="7" width="14.42578125" style="7" bestFit="1" customWidth="1"/>
    <col min="8" max="8" width="9.140625" style="1" customWidth="1"/>
    <col min="9" max="16384" width="9.140625" style="1"/>
  </cols>
  <sheetData>
    <row r="1" spans="1:7" ht="27.75" customHeight="1" x14ac:dyDescent="0.25">
      <c r="A1" s="109" t="s">
        <v>81</v>
      </c>
      <c r="B1" s="109"/>
      <c r="C1" s="109"/>
      <c r="D1" s="109"/>
      <c r="E1" s="109"/>
      <c r="F1" s="109"/>
      <c r="G1" s="109"/>
    </row>
    <row r="2" spans="1:7" ht="27.75" customHeight="1" x14ac:dyDescent="0.25">
      <c r="A2" s="110" t="s">
        <v>44</v>
      </c>
      <c r="B2" s="110"/>
      <c r="C2" s="110"/>
      <c r="D2" s="110"/>
      <c r="E2" s="110"/>
      <c r="F2" s="110"/>
      <c r="G2" s="110"/>
    </row>
    <row r="3" spans="1:7" ht="27.75" customHeight="1" x14ac:dyDescent="0.25">
      <c r="A3" s="111" t="s">
        <v>8</v>
      </c>
      <c r="B3" s="111" t="s">
        <v>0</v>
      </c>
      <c r="C3" s="112" t="s">
        <v>6</v>
      </c>
      <c r="D3" s="112"/>
      <c r="E3" s="112"/>
      <c r="F3" s="112"/>
      <c r="G3" s="112"/>
    </row>
    <row r="4" spans="1:7" ht="27.75" customHeight="1" x14ac:dyDescent="0.25">
      <c r="A4" s="111"/>
      <c r="B4" s="106"/>
      <c r="C4" s="73" t="s">
        <v>4</v>
      </c>
      <c r="D4" s="84" t="s">
        <v>5</v>
      </c>
      <c r="E4" s="73" t="s">
        <v>1</v>
      </c>
      <c r="F4" s="102" t="s">
        <v>2</v>
      </c>
      <c r="G4" s="102" t="s">
        <v>3</v>
      </c>
    </row>
    <row r="5" spans="1:7" ht="21" x14ac:dyDescent="0.25">
      <c r="A5" s="131"/>
      <c r="B5" s="132"/>
      <c r="C5" s="132"/>
      <c r="D5" s="132"/>
      <c r="E5" s="132"/>
      <c r="F5" s="132"/>
      <c r="G5" s="133"/>
    </row>
    <row r="6" spans="1:7" ht="21" x14ac:dyDescent="0.25">
      <c r="A6" s="38"/>
      <c r="B6" s="18"/>
      <c r="C6" s="3"/>
      <c r="D6" s="85"/>
      <c r="E6" s="3"/>
      <c r="F6" s="86"/>
      <c r="G6" s="6"/>
    </row>
    <row r="7" spans="1:7" ht="21" x14ac:dyDescent="0.25">
      <c r="A7" s="38"/>
      <c r="B7" s="18"/>
      <c r="C7" s="3"/>
      <c r="D7" s="85"/>
      <c r="E7" s="3"/>
      <c r="F7" s="86"/>
      <c r="G7" s="6"/>
    </row>
    <row r="8" spans="1:7" ht="27.75" customHeight="1" x14ac:dyDescent="0.25">
      <c r="A8" s="127" t="s">
        <v>30</v>
      </c>
      <c r="B8" s="128"/>
      <c r="C8" s="99"/>
      <c r="D8" s="100"/>
      <c r="E8" s="100"/>
      <c r="F8" s="100"/>
      <c r="G8" s="101">
        <f>SUM(C6:F7)</f>
        <v>0</v>
      </c>
    </row>
    <row r="9" spans="1:7" ht="27.75" customHeight="1" x14ac:dyDescent="0.25">
      <c r="A9" s="131"/>
      <c r="B9" s="132"/>
      <c r="C9" s="132"/>
      <c r="D9" s="132"/>
      <c r="E9" s="132"/>
      <c r="F9" s="132"/>
      <c r="G9" s="133"/>
    </row>
    <row r="10" spans="1:7" ht="27.75" customHeight="1" x14ac:dyDescent="0.25">
      <c r="A10" s="38"/>
      <c r="B10" s="18"/>
      <c r="C10" s="3"/>
      <c r="D10" s="87"/>
      <c r="E10" s="3"/>
      <c r="F10" s="86"/>
      <c r="G10" s="6"/>
    </row>
    <row r="11" spans="1:7" ht="27.75" customHeight="1" x14ac:dyDescent="0.25">
      <c r="A11" s="38"/>
      <c r="B11" s="12"/>
      <c r="C11" s="3"/>
      <c r="D11" s="87"/>
      <c r="E11" s="3"/>
      <c r="F11" s="86"/>
      <c r="G11" s="6"/>
    </row>
    <row r="12" spans="1:7" ht="27.75" customHeight="1" x14ac:dyDescent="0.25">
      <c r="A12" s="38"/>
      <c r="B12" s="12"/>
      <c r="C12" s="3"/>
      <c r="D12" s="87"/>
      <c r="E12" s="3"/>
      <c r="F12" s="86"/>
      <c r="G12" s="6"/>
    </row>
    <row r="13" spans="1:7" ht="27.75" customHeight="1" x14ac:dyDescent="0.25">
      <c r="A13" s="38"/>
      <c r="B13" s="12"/>
      <c r="C13" s="3"/>
      <c r="D13" s="87"/>
      <c r="E13" s="3"/>
      <c r="F13" s="86"/>
      <c r="G13" s="6"/>
    </row>
    <row r="14" spans="1:7" ht="27.75" customHeight="1" x14ac:dyDescent="0.25">
      <c r="A14" s="38"/>
      <c r="B14" s="12"/>
      <c r="C14" s="3"/>
      <c r="D14" s="87"/>
      <c r="E14" s="3"/>
      <c r="F14" s="86"/>
      <c r="G14" s="6"/>
    </row>
    <row r="15" spans="1:7" ht="27.75" customHeight="1" x14ac:dyDescent="0.25">
      <c r="A15" s="38"/>
      <c r="B15" s="18"/>
      <c r="C15" s="3"/>
      <c r="D15" s="87"/>
      <c r="E15" s="3"/>
      <c r="F15" s="86"/>
      <c r="G15" s="6"/>
    </row>
    <row r="16" spans="1:7" ht="27.75" customHeight="1" x14ac:dyDescent="0.25">
      <c r="A16" s="127" t="s">
        <v>30</v>
      </c>
      <c r="B16" s="128"/>
      <c r="C16" s="99"/>
      <c r="D16" s="100"/>
      <c r="E16" s="100"/>
      <c r="F16" s="100"/>
      <c r="G16" s="101">
        <f>SUM(C10:F15)</f>
        <v>0</v>
      </c>
    </row>
    <row r="17" spans="1:7" ht="27.75" customHeight="1" thickBot="1" x14ac:dyDescent="0.3">
      <c r="A17" s="129" t="s">
        <v>16</v>
      </c>
      <c r="B17" s="130"/>
      <c r="C17" s="89">
        <f>C8+C16</f>
        <v>0</v>
      </c>
      <c r="D17" s="90"/>
      <c r="E17" s="90"/>
      <c r="F17" s="90"/>
      <c r="G17" s="91">
        <f>+G8+G16</f>
        <v>0</v>
      </c>
    </row>
    <row r="18" spans="1:7" ht="27.75" customHeight="1" thickTop="1" x14ac:dyDescent="0.25"/>
  </sheetData>
  <mergeCells count="10">
    <mergeCell ref="A8:B8"/>
    <mergeCell ref="A9:G9"/>
    <mergeCell ref="A16:B16"/>
    <mergeCell ref="A17:B17"/>
    <mergeCell ref="A1:G1"/>
    <mergeCell ref="A2:G2"/>
    <mergeCell ref="A3:A4"/>
    <mergeCell ref="B3:B4"/>
    <mergeCell ref="C3:G3"/>
    <mergeCell ref="A5:G5"/>
  </mergeCells>
  <pageMargins left="0.62992125984251968" right="0.23622047244094491" top="0.74803149606299213" bottom="0.74803149606299213" header="0.31496062992125984" footer="0.31496062992125984"/>
  <pageSetup paperSize="9" scale="95" firstPageNumber="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สรุป</vt:lpstr>
      <vt:lpstr>1.งานบุคคล</vt:lpstr>
      <vt:lpstr>2.งานสารบรรณ</vt:lpstr>
      <vt:lpstr>3.งานพัสดุ</vt:lpstr>
      <vt:lpstr>4.งานการเงิน</vt:lpstr>
      <vt:lpstr>6.งานทะเบียน</vt:lpstr>
      <vt:lpstr>7.เอกสาร ยานพาหนะ</vt:lpstr>
      <vt:lpstr>8.งานประเมินผล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2026-06-12T02:25:18Z</cp:lastPrinted>
  <dcterms:created xsi:type="dcterms:W3CDTF">2025-05-30T04:59:50Z</dcterms:created>
  <dcterms:modified xsi:type="dcterms:W3CDTF">2026-07-02T01:42:04Z</dcterms:modified>
</cp:coreProperties>
</file>